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tkovicj\Desktop\"/>
    </mc:Choice>
  </mc:AlternateContent>
  <xr:revisionPtr revIDLastSave="0" documentId="8_{BBEAD3B9-D2C7-4425-AAB9-B9B0510DA9BD}" xr6:coauthVersionLast="47" xr6:coauthVersionMax="47" xr10:uidLastSave="{00000000-0000-0000-0000-000000000000}"/>
  <bookViews>
    <workbookView xWindow="28680" yWindow="15" windowWidth="29040" windowHeight="15840" xr2:uid="{00F2911F-B724-418C-BC86-E2B1C7F17F2C}"/>
  </bookViews>
  <sheets>
    <sheet name="cjenik 01.02.2026." sheetId="1" r:id="rId1"/>
  </sheets>
  <definedNames>
    <definedName name="_xlnm.Print_Area" localSheetId="0">'cjenik 01.02.2026.'!$A$1:$O$40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5" i="1" l="1"/>
  <c r="O26" i="1"/>
  <c r="O27" i="1"/>
  <c r="N25" i="1"/>
  <c r="N26" i="1"/>
  <c r="N27" i="1"/>
  <c r="O21" i="1"/>
  <c r="O22" i="1"/>
  <c r="O23" i="1"/>
  <c r="N21" i="1"/>
  <c r="N22" i="1"/>
  <c r="N23" i="1"/>
  <c r="O18" i="1"/>
  <c r="O19" i="1"/>
  <c r="N18" i="1"/>
  <c r="N19" i="1"/>
  <c r="O17" i="1"/>
  <c r="N17" i="1"/>
  <c r="I30" i="1"/>
  <c r="I31" i="1" s="1"/>
  <c r="H25" i="1" l="1"/>
  <c r="H21" i="1"/>
  <c r="H17" i="1"/>
  <c r="F27" i="1"/>
  <c r="J27" i="1" s="1"/>
  <c r="F26" i="1"/>
  <c r="J26" i="1" s="1"/>
  <c r="F25" i="1"/>
  <c r="F23" i="1"/>
  <c r="J23" i="1" s="1"/>
  <c r="F22" i="1"/>
  <c r="J22" i="1" s="1"/>
  <c r="F21" i="1"/>
  <c r="F19" i="1"/>
  <c r="J19" i="1" s="1"/>
  <c r="F18" i="1"/>
  <c r="J18" i="1" s="1"/>
  <c r="F17" i="1"/>
  <c r="J21" i="1" l="1"/>
  <c r="J25" i="1"/>
  <c r="J17" i="1"/>
</calcChain>
</file>

<file path=xl/sharedStrings.xml><?xml version="1.0" encoding="utf-8"?>
<sst xmlns="http://schemas.openxmlformats.org/spreadsheetml/2006/main" count="53" uniqueCount="39">
  <si>
    <r>
      <t>Varijabilni dio cijene vodnih usluga (m</t>
    </r>
    <r>
      <rPr>
        <b/>
        <vertAlign val="superscript"/>
        <sz val="10"/>
        <color theme="1"/>
        <rFont val="Calibri"/>
        <family val="2"/>
        <charset val="238"/>
      </rPr>
      <t>3</t>
    </r>
    <r>
      <rPr>
        <b/>
        <sz val="10"/>
        <color theme="1"/>
        <rFont val="Calibri"/>
        <family val="2"/>
        <charset val="238"/>
        <scheme val="minor"/>
      </rPr>
      <t>)</t>
    </r>
  </si>
  <si>
    <r>
      <t>Javna vodoopskrba m</t>
    </r>
    <r>
      <rPr>
        <b/>
        <sz val="10"/>
        <color theme="1"/>
        <rFont val="Calibri"/>
        <family val="2"/>
        <charset val="238"/>
      </rPr>
      <t>³</t>
    </r>
  </si>
  <si>
    <t>Javna odvodnja m³</t>
  </si>
  <si>
    <t>Pročišćavanje otpadnih voda m³</t>
  </si>
  <si>
    <t>PDV 13%</t>
  </si>
  <si>
    <t>Naknada za razvoj m³</t>
  </si>
  <si>
    <t>Ukupno varijabilni dio cijene vodnih usluga m³</t>
  </si>
  <si>
    <t>Fiksni dio cijene s PDV-om  mjesečno</t>
  </si>
  <si>
    <t>EUR</t>
  </si>
  <si>
    <r>
      <t xml:space="preserve"> - </t>
    </r>
    <r>
      <rPr>
        <sz val="10"/>
        <color theme="1"/>
        <rFont val="Calibri"/>
        <family val="2"/>
        <charset val="238"/>
        <scheme val="minor"/>
      </rPr>
      <t>javna vodoopskrba</t>
    </r>
  </si>
  <si>
    <r>
      <rPr>
        <b/>
        <sz val="10"/>
        <color theme="1"/>
        <rFont val="Calibri"/>
        <family val="2"/>
        <charset val="238"/>
        <scheme val="minor"/>
      </rPr>
      <t xml:space="preserve"> - </t>
    </r>
    <r>
      <rPr>
        <sz val="10"/>
        <color theme="1"/>
        <rFont val="Calibri"/>
        <family val="2"/>
        <charset val="238"/>
        <scheme val="minor"/>
      </rPr>
      <t>javna</t>
    </r>
    <r>
      <rPr>
        <b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vodoopskrba, odvodnja, pročišćavanje</t>
    </r>
  </si>
  <si>
    <r>
      <rPr>
        <b/>
        <sz val="10"/>
        <color theme="1"/>
        <rFont val="Calibri"/>
        <family val="2"/>
        <charset val="238"/>
        <scheme val="minor"/>
      </rPr>
      <t xml:space="preserve"> - </t>
    </r>
    <r>
      <rPr>
        <sz val="10"/>
        <color theme="1"/>
        <rFont val="Calibri"/>
        <family val="2"/>
        <charset val="238"/>
        <scheme val="minor"/>
      </rPr>
      <t>javna vodoopskrba, odvodnja</t>
    </r>
  </si>
  <si>
    <t>KUĆANSTVA - PUNA TARIFA</t>
  </si>
  <si>
    <r>
      <rPr>
        <b/>
        <sz val="10"/>
        <color theme="1"/>
        <rFont val="Calibri"/>
        <family val="2"/>
        <charset val="238"/>
        <scheme val="minor"/>
      </rPr>
      <t xml:space="preserve"> - </t>
    </r>
    <r>
      <rPr>
        <sz val="10"/>
        <color theme="1"/>
        <rFont val="Calibri"/>
        <family val="2"/>
        <charset val="238"/>
        <scheme val="minor"/>
      </rPr>
      <t>javna vodopskrba, odvodnja, pročišćavanje</t>
    </r>
  </si>
  <si>
    <r>
      <rPr>
        <b/>
        <sz val="10"/>
        <color theme="1"/>
        <rFont val="Calibri"/>
        <family val="2"/>
        <charset val="238"/>
        <scheme val="minor"/>
      </rPr>
      <t xml:space="preserve"> - </t>
    </r>
    <r>
      <rPr>
        <sz val="10"/>
        <color theme="1"/>
        <rFont val="Calibri"/>
        <family val="2"/>
        <charset val="238"/>
        <scheme val="minor"/>
      </rPr>
      <t>javna vodopskrba, odvodnja</t>
    </r>
  </si>
  <si>
    <r>
      <rPr>
        <b/>
        <sz val="10"/>
        <color theme="1"/>
        <rFont val="Calibri"/>
        <family val="2"/>
        <charset val="238"/>
        <scheme val="minor"/>
      </rPr>
      <t xml:space="preserve"> - </t>
    </r>
    <r>
      <rPr>
        <sz val="10"/>
        <color theme="1"/>
        <rFont val="Calibri"/>
        <family val="2"/>
        <charset val="238"/>
        <scheme val="minor"/>
      </rPr>
      <t>javna vodooskrba</t>
    </r>
  </si>
  <si>
    <t>POSLOVNI KORISNICI</t>
  </si>
  <si>
    <r>
      <rPr>
        <b/>
        <sz val="10"/>
        <color theme="1"/>
        <rFont val="Calibri"/>
        <family val="2"/>
        <charset val="238"/>
        <scheme val="minor"/>
      </rPr>
      <t xml:space="preserve"> - </t>
    </r>
    <r>
      <rPr>
        <sz val="10"/>
        <color theme="1"/>
        <rFont val="Calibri"/>
        <family val="2"/>
        <charset val="238"/>
        <scheme val="minor"/>
      </rPr>
      <t>javna vodoopskrba, odvodnja, pročišćavanje</t>
    </r>
  </si>
  <si>
    <r>
      <t xml:space="preserve">CJENIK VODNIH USLUGA </t>
    </r>
    <r>
      <rPr>
        <b/>
        <sz val="14"/>
        <color theme="1"/>
        <rFont val="Calibri"/>
        <family val="2"/>
        <charset val="238"/>
      </rPr>
      <t xml:space="preserve"> ZA USLUŽNO PODRUČJE 16
(GRAD SISAK, OPĆINE MARTINSKA VES I SUNJA)</t>
    </r>
  </si>
  <si>
    <t>KATEGORIJA POTROŠAČA/ VRSTA USLUGE</t>
  </si>
  <si>
    <r>
      <t xml:space="preserve">Fiksni dio cijene vodnih usluga </t>
    </r>
    <r>
      <rPr>
        <b/>
        <vertAlign val="superscript"/>
        <sz val="9"/>
        <rFont val="Calibri"/>
        <family val="2"/>
        <charset val="238"/>
      </rPr>
      <t>1)</t>
    </r>
  </si>
  <si>
    <r>
      <rPr>
        <vertAlign val="superscript"/>
        <sz val="10"/>
        <color theme="1"/>
        <rFont val="Calibri"/>
        <family val="2"/>
        <charset val="238"/>
      </rPr>
      <t>1)</t>
    </r>
    <r>
      <rPr>
        <sz val="10"/>
        <color theme="1"/>
        <rFont val="Calibri"/>
        <family val="2"/>
        <charset val="238"/>
        <scheme val="minor"/>
      </rPr>
      <t xml:space="preserve"> Fiksni dio cijene obračunava se svim korisnicima mjesečno, bez obzira na potrošnju.</t>
    </r>
  </si>
  <si>
    <r>
      <t xml:space="preserve">KUĆANSTVA - SOCIJALNA TARIFA </t>
    </r>
    <r>
      <rPr>
        <b/>
        <vertAlign val="superscript"/>
        <sz val="10"/>
        <color theme="1"/>
        <rFont val="Calibri"/>
        <family val="2"/>
        <charset val="238"/>
      </rPr>
      <t>2)</t>
    </r>
  </si>
  <si>
    <r>
      <t xml:space="preserve">Naknada za korištenje voda </t>
    </r>
    <r>
      <rPr>
        <b/>
        <vertAlign val="superscript"/>
        <sz val="10"/>
        <color theme="1"/>
        <rFont val="Calibri"/>
        <family val="2"/>
        <charset val="238"/>
      </rPr>
      <t>3)</t>
    </r>
    <r>
      <rPr>
        <b/>
        <sz val="10"/>
        <color theme="1"/>
        <rFont val="Calibri"/>
        <family val="2"/>
        <charset val="238"/>
        <scheme val="minor"/>
      </rPr>
      <t xml:space="preserve"> m³</t>
    </r>
  </si>
  <si>
    <r>
      <t xml:space="preserve">Naknada za zaštitu voda </t>
    </r>
    <r>
      <rPr>
        <b/>
        <vertAlign val="superscript"/>
        <sz val="9"/>
        <rFont val="Calibri"/>
        <family val="2"/>
        <charset val="238"/>
      </rPr>
      <t>4)</t>
    </r>
    <r>
      <rPr>
        <b/>
        <sz val="9"/>
        <rFont val="Calibri"/>
        <family val="2"/>
        <charset val="238"/>
        <scheme val="minor"/>
      </rPr>
      <t xml:space="preserve"> m³</t>
    </r>
  </si>
  <si>
    <r>
      <t>Usluga pražnjenja i odvoza komunalnih otpadnih voda iz individualnih sustava odvodnje specijalnim vozilom zapremine do 6 m</t>
    </r>
    <r>
      <rPr>
        <b/>
        <sz val="10"/>
        <color theme="1"/>
        <rFont val="Calibri"/>
        <family val="2"/>
        <charset val="238"/>
      </rPr>
      <t xml:space="preserve">³  </t>
    </r>
    <r>
      <rPr>
        <b/>
        <vertAlign val="superscript"/>
        <sz val="10"/>
        <color theme="1"/>
        <rFont val="Calibri"/>
        <family val="2"/>
        <charset val="238"/>
      </rPr>
      <t>5)</t>
    </r>
  </si>
  <si>
    <r>
      <rPr>
        <vertAlign val="superscript"/>
        <sz val="10"/>
        <color theme="1"/>
        <rFont val="Calibri"/>
        <family val="2"/>
        <charset val="238"/>
      </rPr>
      <t>2)</t>
    </r>
    <r>
      <rPr>
        <sz val="10"/>
        <color theme="1"/>
        <rFont val="Calibri"/>
        <family val="2"/>
        <charset val="238"/>
        <scheme val="minor"/>
      </rPr>
      <t xml:space="preserve">  Socijalno ugroženi građani-cijene se primjenjuju na količinu vode nužnu za osnovne potrebe kućanstva koja iznosi 70 litara dnevno po članu kućanstva</t>
    </r>
  </si>
  <si>
    <r>
      <rPr>
        <vertAlign val="superscript"/>
        <sz val="10"/>
        <color theme="1"/>
        <rFont val="Calibri"/>
        <family val="2"/>
        <charset val="238"/>
        <scheme val="minor"/>
      </rPr>
      <t>4)</t>
    </r>
    <r>
      <rPr>
        <sz val="10"/>
        <color theme="1"/>
        <rFont val="Calibri"/>
        <family val="2"/>
        <charset val="238"/>
        <scheme val="minor"/>
      </rPr>
      <t xml:space="preserve">  Sukladno Uredbi o visni naknade za zaštitu voda (NN 82/10, 83/12, 151/13, 116/18, 33/24), naknada za zaštitu voda iznosi 0,13 eura za kubični metar (1m</t>
    </r>
    <r>
      <rPr>
        <vertAlign val="superscript"/>
        <sz val="10"/>
        <color theme="1"/>
        <rFont val="Calibri"/>
        <family val="2"/>
        <charset val="238"/>
        <scheme val="minor"/>
      </rPr>
      <t>3</t>
    </r>
    <r>
      <rPr>
        <sz val="10"/>
        <color theme="1"/>
        <rFont val="Calibri"/>
        <family val="2"/>
        <charset val="238"/>
        <scheme val="minor"/>
      </rPr>
      <t xml:space="preserve">). 
     Korisnicima koji su priključeni na Pročistač otpadnih voda grada Siska, naknada za zaštitu voda obračunava se primjenom korekcijskog koeficijenta k2 i ista iznosi 0,026 eura po kupnom metru. </t>
    </r>
  </si>
  <si>
    <r>
      <rPr>
        <vertAlign val="superscript"/>
        <sz val="10"/>
        <color theme="1"/>
        <rFont val="Calibri"/>
        <family val="2"/>
        <charset val="238"/>
      </rPr>
      <t xml:space="preserve">3) </t>
    </r>
    <r>
      <rPr>
        <sz val="10"/>
        <color theme="1"/>
        <rFont val="Calibri"/>
        <family val="2"/>
        <charset val="238"/>
        <scheme val="minor"/>
      </rPr>
      <t xml:space="preserve"> Sukladno Uredbi o visini naknade za korištenje voda (NN 158/2025) naknada za korištenje voda iznosi 0,30 eura za kubni metar (1 m³) i primjenjuje se na osnovicu koju čini količina vode isporučene
    korisnicima vodnih usluga </t>
    </r>
  </si>
  <si>
    <r>
      <rPr>
        <vertAlign val="superscript"/>
        <sz val="10"/>
        <color theme="1"/>
        <rFont val="Calibri"/>
        <family val="2"/>
        <charset val="238"/>
      </rPr>
      <t>5)</t>
    </r>
    <r>
      <rPr>
        <sz val="10"/>
        <color theme="1"/>
        <rFont val="Calibri"/>
        <family val="2"/>
        <charset val="238"/>
        <scheme val="minor"/>
      </rPr>
      <t xml:space="preserve">   Usluga pražnjenja i odvoza komunalnih otpadnih voda iz individualnih sustava odvodnje koja se obavlja subotom, nedjeljom ili blagdanom obračunava se po 50% većoj tarifi. </t>
    </r>
  </si>
  <si>
    <t xml:space="preserve">Cijena po odvozu </t>
  </si>
  <si>
    <t>Ukupno s PDV-om</t>
  </si>
  <si>
    <t>Direktor:</t>
  </si>
  <si>
    <t xml:space="preserve">Igor Valešić, dipl. ing. </t>
  </si>
  <si>
    <t>Sukladno članku 44. Uredbe o metodologiji za određivanje cijene vodnih usluga (NN 70/2023),  Direktor javnog isporucitelja donosi Cjenik vodnih usluga  koji se temelji na tarifama vodnih usluga iz Odluke o cijeni vodnih usluga (SG SMŽ 2/2026) i tarifi naknade za razvoj iz Odluke o naknadi za razvoj (NN 8/2026), uz primjenu javnih davanja iz članka 10. Odluke o cijeni vodnih usluga (SG SMŽ 2/2026). Cjenik je u primjeni od 01.02.2026.</t>
  </si>
  <si>
    <t>URBROJ: 2176/05-13-26-345</t>
  </si>
  <si>
    <t>Javna vodoopskrba fiksni dio cijene mjesečno</t>
  </si>
  <si>
    <t>Javna odvodnja fiksni dio cijene mjesečno</t>
  </si>
  <si>
    <t>Pročišćavanje otpadnih voda fiksni dio cijene mjesečno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</si>
</sst>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#,##0.000"/>
  </numFmts>
  <fonts count="1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vertAlign val="superscript"/>
      <sz val="10"/>
      <color theme="1"/>
      <name val="Calibri"/>
      <family val="2"/>
      <charset val="238"/>
    </font>
    <font>
      <b/>
      <sz val="9"/>
      <name val="Calibri"/>
      <family val="2"/>
      <charset val="238"/>
      <scheme val="minor"/>
    </font>
    <font>
      <b/>
      <sz val="10"/>
      <color theme="1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</font>
    <font>
      <sz val="9"/>
      <color indexed="8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Arial"/>
      <family val="2"/>
      <charset val="238"/>
    </font>
    <font>
      <sz val="12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b/>
      <vertAlign val="superscript"/>
      <sz val="9"/>
      <name val="Calibri"/>
      <family val="2"/>
      <charset val="238"/>
    </font>
    <font>
      <vertAlign val="superscript"/>
      <sz val="10"/>
      <color theme="1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4" fillId="0" borderId="0" xfId="0" applyFont="1"/>
    <xf numFmtId="0" fontId="4" fillId="2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2" fontId="1" fillId="0" borderId="4" xfId="0" applyNumberFormat="1" applyFont="1" applyBorder="1" applyAlignment="1">
      <alignment horizontal="center" vertical="center"/>
    </xf>
    <xf numFmtId="4" fontId="1" fillId="0" borderId="4" xfId="0" applyNumberFormat="1" applyFont="1" applyBorder="1" applyAlignment="1">
      <alignment horizontal="center" vertical="center"/>
    </xf>
    <xf numFmtId="164" fontId="0" fillId="0" borderId="0" xfId="0" applyNumberFormat="1"/>
    <xf numFmtId="0" fontId="10" fillId="0" borderId="7" xfId="0" applyFont="1" applyBorder="1"/>
    <xf numFmtId="0" fontId="10" fillId="0" borderId="0" xfId="0" applyFont="1"/>
    <xf numFmtId="0" fontId="11" fillId="0" borderId="0" xfId="0" applyFont="1"/>
    <xf numFmtId="4" fontId="12" fillId="0" borderId="0" xfId="0" applyNumberFormat="1" applyFont="1" applyAlignment="1">
      <alignment vertical="center"/>
    </xf>
    <xf numFmtId="0" fontId="13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0" fillId="0" borderId="8" xfId="0" applyBorder="1"/>
    <xf numFmtId="0" fontId="14" fillId="0" borderId="0" xfId="0" applyFont="1" applyAlignment="1">
      <alignment vertical="center" wrapText="1"/>
    </xf>
    <xf numFmtId="0" fontId="15" fillId="0" borderId="0" xfId="0" applyFont="1" applyAlignment="1">
      <alignment vertical="center"/>
    </xf>
    <xf numFmtId="0" fontId="6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/>
    </xf>
    <xf numFmtId="165" fontId="13" fillId="0" borderId="4" xfId="0" applyNumberFormat="1" applyFont="1" applyBorder="1" applyAlignment="1">
      <alignment horizontal="center" vertical="center"/>
    </xf>
    <xf numFmtId="4" fontId="13" fillId="0" borderId="4" xfId="0" applyNumberFormat="1" applyFont="1" applyBorder="1" applyAlignment="1">
      <alignment horizontal="center" vertical="center"/>
    </xf>
    <xf numFmtId="0" fontId="6" fillId="0" borderId="10" xfId="0" applyFont="1" applyBorder="1" applyAlignment="1">
      <alignment horizontal="left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4" fontId="1" fillId="0" borderId="13" xfId="0" applyNumberFormat="1" applyFont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6" fillId="0" borderId="15" xfId="0" applyFont="1" applyBorder="1" applyAlignment="1">
      <alignment horizontal="left" vertical="center" wrapText="1"/>
    </xf>
    <xf numFmtId="0" fontId="10" fillId="0" borderId="15" xfId="0" applyFont="1" applyBorder="1" applyAlignment="1">
      <alignment horizontal="left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/>
    </xf>
    <xf numFmtId="2" fontId="1" fillId="0" borderId="20" xfId="0" applyNumberFormat="1" applyFont="1" applyBorder="1" applyAlignment="1">
      <alignment horizontal="center" vertical="center"/>
    </xf>
    <xf numFmtId="2" fontId="1" fillId="0" borderId="21" xfId="0" applyNumberFormat="1" applyFont="1" applyBorder="1" applyAlignment="1">
      <alignment horizontal="center" vertical="center"/>
    </xf>
    <xf numFmtId="4" fontId="1" fillId="0" borderId="21" xfId="0" applyNumberFormat="1" applyFont="1" applyBorder="1" applyAlignment="1">
      <alignment horizontal="center" vertical="center"/>
    </xf>
    <xf numFmtId="165" fontId="13" fillId="0" borderId="21" xfId="0" applyNumberFormat="1" applyFont="1" applyBorder="1" applyAlignment="1">
      <alignment horizontal="center" vertical="center"/>
    </xf>
    <xf numFmtId="4" fontId="1" fillId="0" borderId="22" xfId="0" applyNumberFormat="1" applyFont="1" applyBorder="1" applyAlignment="1">
      <alignment horizontal="center" vertical="center"/>
    </xf>
    <xf numFmtId="0" fontId="0" fillId="0" borderId="0" xfId="0" applyAlignment="1">
      <alignment horizontal="left"/>
    </xf>
    <xf numFmtId="164" fontId="0" fillId="0" borderId="0" xfId="0" applyNumberFormat="1" applyAlignment="1">
      <alignment horizontal="left"/>
    </xf>
    <xf numFmtId="0" fontId="5" fillId="0" borderId="0" xfId="0" applyFont="1" applyAlignment="1">
      <alignment horizontal="left"/>
    </xf>
    <xf numFmtId="0" fontId="6" fillId="2" borderId="25" xfId="0" applyFont="1" applyFill="1" applyBorder="1" applyAlignment="1">
      <alignment horizontal="left" wrapText="1"/>
    </xf>
    <xf numFmtId="0" fontId="6" fillId="2" borderId="26" xfId="0" applyFont="1" applyFill="1" applyBorder="1" applyAlignment="1">
      <alignment horizontal="left" wrapText="1"/>
    </xf>
    <xf numFmtId="0" fontId="15" fillId="0" borderId="9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justify" vertical="top" wrapText="1"/>
    </xf>
    <xf numFmtId="0" fontId="0" fillId="0" borderId="0" xfId="0" applyAlignment="1">
      <alignment horizontal="justify" vertical="top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left" wrapText="1" indent="1"/>
    </xf>
    <xf numFmtId="0" fontId="1" fillId="0" borderId="0" xfId="0" applyFont="1" applyAlignment="1">
      <alignment horizontal="left" indent="1"/>
    </xf>
    <xf numFmtId="0" fontId="6" fillId="2" borderId="16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top" wrapText="1"/>
    </xf>
    <xf numFmtId="0" fontId="10" fillId="0" borderId="0" xfId="0" applyFont="1" applyAlignment="1">
      <alignment horizontal="left" vertical="top"/>
    </xf>
    <xf numFmtId="0" fontId="6" fillId="2" borderId="14" xfId="0" applyFont="1" applyFill="1" applyBorder="1" applyAlignment="1">
      <alignment horizontal="left" wrapText="1"/>
    </xf>
    <xf numFmtId="0" fontId="6" fillId="2" borderId="25" xfId="0" applyFont="1" applyFill="1" applyBorder="1" applyAlignment="1">
      <alignment horizontal="left" wrapText="1"/>
    </xf>
    <xf numFmtId="0" fontId="10" fillId="0" borderId="15" xfId="0" applyFont="1" applyBorder="1" applyAlignment="1">
      <alignment horizontal="left" vertical="center" wrapText="1"/>
    </xf>
    <xf numFmtId="0" fontId="6" fillId="0" borderId="24" xfId="0" applyFont="1" applyBorder="1" applyAlignment="1">
      <alignment horizontal="left" vertical="center" wrapText="1"/>
    </xf>
    <xf numFmtId="0" fontId="6" fillId="0" borderId="17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18" xfId="0" applyFont="1" applyBorder="1" applyAlignment="1">
      <alignment horizontal="left" vertical="center" wrapText="1"/>
    </xf>
    <xf numFmtId="4" fontId="0" fillId="0" borderId="23" xfId="0" applyNumberFormat="1" applyBorder="1" applyAlignment="1">
      <alignment horizontal="right" vertical="center"/>
    </xf>
    <xf numFmtId="4" fontId="0" fillId="0" borderId="24" xfId="0" applyNumberFormat="1" applyBorder="1" applyAlignment="1">
      <alignment horizontal="right" vertical="center"/>
    </xf>
    <xf numFmtId="4" fontId="0" fillId="0" borderId="27" xfId="0" applyNumberFormat="1" applyBorder="1" applyAlignment="1">
      <alignment horizontal="right" vertical="center"/>
    </xf>
    <xf numFmtId="4" fontId="1" fillId="0" borderId="28" xfId="0" applyNumberFormat="1" applyFont="1" applyBorder="1" applyAlignment="1">
      <alignment horizontal="right" vertical="center"/>
    </xf>
    <xf numFmtId="4" fontId="1" fillId="0" borderId="6" xfId="0" applyNumberFormat="1" applyFont="1" applyBorder="1" applyAlignment="1">
      <alignment horizontal="right" vertical="center"/>
    </xf>
    <xf numFmtId="4" fontId="1" fillId="0" borderId="29" xfId="0" applyNumberFormat="1" applyFont="1" applyBorder="1" applyAlignment="1">
      <alignment horizontal="right" vertical="center"/>
    </xf>
    <xf numFmtId="0" fontId="8" fillId="2" borderId="30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4" fontId="1" fillId="0" borderId="17" xfId="0" applyNumberFormat="1" applyFont="1" applyBorder="1" applyAlignment="1">
      <alignment horizontal="center" vertical="center"/>
    </xf>
    <xf numFmtId="4" fontId="1" fillId="0" borderId="31" xfId="0" applyNumberFormat="1" applyFont="1" applyBorder="1" applyAlignment="1">
      <alignment horizontal="center" vertical="center"/>
    </xf>
    <xf numFmtId="4" fontId="1" fillId="0" borderId="15" xfId="0" applyNumberFormat="1" applyFont="1" applyBorder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95249</xdr:colOff>
      <xdr:row>1</xdr:row>
      <xdr:rowOff>19050</xdr:rowOff>
    </xdr:from>
    <xdr:to>
      <xdr:col>1</xdr:col>
      <xdr:colOff>1819274</xdr:colOff>
      <xdr:row>3</xdr:row>
      <xdr:rowOff>107247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07FF75F-8C06-4053-B34A-93DA3B8483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4" y="209550"/>
          <a:ext cx="1724025" cy="46919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419099</xdr:colOff>
      <xdr:row>0</xdr:row>
      <xdr:rowOff>133349</xdr:rowOff>
    </xdr:from>
    <xdr:to>
      <xdr:col>6</xdr:col>
      <xdr:colOff>495300</xdr:colOff>
      <xdr:row>4</xdr:row>
      <xdr:rowOff>57150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373A5C1D-B5D0-4134-B6D0-A91A1C6040DE}"/>
            </a:ext>
          </a:extLst>
        </xdr:cNvPr>
        <xdr:cNvSpPr txBox="1">
          <a:spLocks noChangeArrowheads="1"/>
        </xdr:cNvSpPr>
      </xdr:nvSpPr>
      <xdr:spPr bwMode="auto">
        <a:xfrm>
          <a:off x="3133724" y="133349"/>
          <a:ext cx="2886076" cy="6858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91440" tIns="45720" rIns="91440" bIns="45720" anchor="t" anchorCtr="0" upright="1">
          <a:noAutofit/>
        </a:bodyPr>
        <a:lstStyle/>
        <a:p>
          <a:pPr algn="just">
            <a:lnSpc>
              <a:spcPct val="100000"/>
            </a:lnSpc>
            <a:spcAft>
              <a:spcPts val="0"/>
            </a:spcAft>
          </a:pPr>
          <a:r>
            <a:rPr lang="hr-HR" sz="1000">
              <a:effectLst/>
              <a:latin typeface="Roboto" panose="02000000000000000000" pitchFamily="2" charset="0"/>
              <a:ea typeface="Roboto" panose="02000000000000000000" pitchFamily="2" charset="0"/>
              <a:cs typeface="Roboto" panose="02000000000000000000" pitchFamily="2" charset="0"/>
            </a:rPr>
            <a:t>Sisački vodovod d.o.o. za opskrbu pitkom vodom, odvodnju i pročišćavanje otpadnih voda</a:t>
          </a:r>
        </a:p>
        <a:p>
          <a:pPr algn="just">
            <a:lnSpc>
              <a:spcPct val="100000"/>
            </a:lnSpc>
            <a:spcAft>
              <a:spcPts val="0"/>
            </a:spcAft>
          </a:pPr>
          <a:r>
            <a:rPr lang="hr-HR" sz="1000">
              <a:effectLst/>
              <a:latin typeface="Roboto" panose="02000000000000000000" pitchFamily="2" charset="0"/>
              <a:ea typeface="Roboto" panose="02000000000000000000" pitchFamily="2" charset="0"/>
              <a:cs typeface="Roboto" panose="02000000000000000000" pitchFamily="2" charset="0"/>
            </a:rPr>
            <a:t>Obala Ruđera Boškovića 10, 44000 Sisak</a:t>
          </a:r>
        </a:p>
        <a:p>
          <a:pPr algn="just">
            <a:lnSpc>
              <a:spcPct val="100000"/>
            </a:lnSpc>
            <a:spcAft>
              <a:spcPts val="0"/>
            </a:spcAft>
          </a:pPr>
          <a:r>
            <a:rPr lang="hr-HR" sz="1000" spc="60">
              <a:effectLst/>
              <a:latin typeface="Roboto" panose="02000000000000000000" pitchFamily="2" charset="0"/>
              <a:ea typeface="Roboto" panose="02000000000000000000" pitchFamily="2" charset="0"/>
              <a:cs typeface="Roboto" panose="02000000000000000000" pitchFamily="2" charset="0"/>
            </a:rPr>
            <a:t>www.sisackivodovod.hr</a:t>
          </a:r>
          <a:endParaRPr lang="hr-HR" sz="1000">
            <a:effectLst/>
            <a:latin typeface="Roboto" panose="02000000000000000000" pitchFamily="2" charset="0"/>
            <a:ea typeface="Roboto" panose="02000000000000000000" pitchFamily="2" charset="0"/>
            <a:cs typeface="Roboto" panose="02000000000000000000" pitchFamily="2" charset="0"/>
          </a:endParaRPr>
        </a:p>
      </xdr:txBody>
    </xdr:sp>
    <xdr:clientData/>
  </xdr:twoCellAnchor>
  <xdr:twoCellAnchor>
    <xdr:from>
      <xdr:col>6</xdr:col>
      <xdr:colOff>933449</xdr:colOff>
      <xdr:row>0</xdr:row>
      <xdr:rowOff>123824</xdr:rowOff>
    </xdr:from>
    <xdr:to>
      <xdr:col>10</xdr:col>
      <xdr:colOff>238125</xdr:colOff>
      <xdr:row>4</xdr:row>
      <xdr:rowOff>47625</xdr:rowOff>
    </xdr:to>
    <xdr:sp macro="" textlink="">
      <xdr:nvSpPr>
        <xdr:cNvPr id="4" name="Text Box 16">
          <a:extLst>
            <a:ext uri="{FF2B5EF4-FFF2-40B4-BE49-F238E27FC236}">
              <a16:creationId xmlns:a16="http://schemas.microsoft.com/office/drawing/2014/main" id="{6518E8B0-8B8F-47DB-9CC4-CFC18F4EEAB8}"/>
            </a:ext>
          </a:extLst>
        </xdr:cNvPr>
        <xdr:cNvSpPr txBox="1">
          <a:spLocks noChangeArrowheads="1"/>
        </xdr:cNvSpPr>
      </xdr:nvSpPr>
      <xdr:spPr bwMode="auto">
        <a:xfrm>
          <a:off x="6457949" y="123824"/>
          <a:ext cx="2552701" cy="6858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91440" tIns="45720" rIns="91440" bIns="45720" anchor="t" anchorCtr="0" upright="1">
          <a:noAutofit/>
        </a:bodyPr>
        <a:lstStyle/>
        <a:p>
          <a:pPr>
            <a:lnSpc>
              <a:spcPct val="100000"/>
            </a:lnSpc>
            <a:spcAft>
              <a:spcPts val="0"/>
            </a:spcAft>
          </a:pPr>
          <a:r>
            <a:rPr lang="hr-HR" sz="1000">
              <a:effectLst/>
              <a:latin typeface="Roboto" panose="02000000000000000000" pitchFamily="2" charset="0"/>
              <a:ea typeface="Roboto" panose="02000000000000000000" pitchFamily="2" charset="0"/>
              <a:cs typeface="Roboto" panose="02000000000000000000" pitchFamily="2" charset="0"/>
            </a:rPr>
            <a:t>E-mail: tajnistvo@sisackivodovod.hr</a:t>
          </a:r>
        </a:p>
        <a:p>
          <a:pPr>
            <a:lnSpc>
              <a:spcPct val="100000"/>
            </a:lnSpc>
            <a:spcAft>
              <a:spcPts val="0"/>
            </a:spcAft>
          </a:pPr>
          <a:r>
            <a:rPr lang="hr-HR" sz="1000">
              <a:effectLst/>
              <a:latin typeface="Roboto" panose="02000000000000000000" pitchFamily="2" charset="0"/>
              <a:ea typeface="Roboto" panose="02000000000000000000" pitchFamily="2" charset="0"/>
              <a:cs typeface="Roboto" panose="02000000000000000000" pitchFamily="2" charset="0"/>
            </a:rPr>
            <a:t>Tel: 044 526 166 / Fax: 044 526 172</a:t>
          </a:r>
          <a:r>
            <a:rPr lang="hr-HR" sz="1000" b="1">
              <a:effectLst/>
              <a:latin typeface="Roboto" panose="02000000000000000000" pitchFamily="2" charset="0"/>
              <a:ea typeface="Roboto" panose="02000000000000000000" pitchFamily="2" charset="0"/>
              <a:cs typeface="Roboto" panose="02000000000000000000" pitchFamily="2" charset="0"/>
            </a:rPr>
            <a:t> </a:t>
          </a:r>
        </a:p>
        <a:p>
          <a:pPr>
            <a:lnSpc>
              <a:spcPct val="100000"/>
            </a:lnSpc>
            <a:spcAft>
              <a:spcPts val="0"/>
            </a:spcAft>
          </a:pPr>
          <a:r>
            <a:rPr lang="hr-HR" sz="1000">
              <a:effectLst/>
              <a:latin typeface="Roboto" panose="02000000000000000000" pitchFamily="2" charset="0"/>
              <a:ea typeface="Roboto" panose="02000000000000000000" pitchFamily="2" charset="0"/>
              <a:cs typeface="Roboto" panose="02000000000000000000" pitchFamily="2" charset="0"/>
            </a:rPr>
            <a:t>IBAN: HR1524070001100408426,</a:t>
          </a:r>
        </a:p>
        <a:p>
          <a:pPr>
            <a:lnSpc>
              <a:spcPct val="100000"/>
            </a:lnSpc>
            <a:spcAft>
              <a:spcPts val="0"/>
            </a:spcAft>
          </a:pPr>
          <a:r>
            <a:rPr lang="hr-HR" sz="1000">
              <a:effectLst/>
              <a:latin typeface="Roboto" panose="02000000000000000000" pitchFamily="2" charset="0"/>
              <a:ea typeface="Roboto" panose="02000000000000000000" pitchFamily="2" charset="0"/>
              <a:cs typeface="Roboto" panose="02000000000000000000" pitchFamily="2" charset="0"/>
            </a:rPr>
            <a:t>OTP Banka d.d. / OIB: 84218628128</a:t>
          </a:r>
        </a:p>
        <a:p>
          <a:pPr>
            <a:lnSpc>
              <a:spcPct val="107000"/>
            </a:lnSpc>
            <a:spcAft>
              <a:spcPts val="800"/>
            </a:spcAft>
          </a:pPr>
          <a:r>
            <a:rPr lang="hr-HR" sz="1000">
              <a:effectLst/>
              <a:latin typeface="Calibri" panose="020F0502020204030204" pitchFamily="34" charset="0"/>
              <a:ea typeface="Calibri" panose="020F0502020204030204" pitchFamily="34" charset="0"/>
              <a:cs typeface="Arial" panose="020B0604020202020204" pitchFamily="34" charset="0"/>
            </a:rPr>
            <a:t> </a:t>
          </a:r>
        </a:p>
      </xdr:txBody>
    </xdr:sp>
    <xdr:clientData/>
  </xdr:twoCellAnchor>
  <xdr:twoCellAnchor editAs="oneCell">
    <xdr:from>
      <xdr:col>10</xdr:col>
      <xdr:colOff>638176</xdr:colOff>
      <xdr:row>1</xdr:row>
      <xdr:rowOff>28575</xdr:rowOff>
    </xdr:from>
    <xdr:to>
      <xdr:col>13</xdr:col>
      <xdr:colOff>95251</xdr:colOff>
      <xdr:row>4</xdr:row>
      <xdr:rowOff>36675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E6878BA3-73A2-4C51-B755-487401FBD3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10701" y="219075"/>
          <a:ext cx="1600200" cy="5796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D7D0F1-5A3C-4DE0-A410-327957909895}">
  <sheetPr>
    <pageSetUpPr fitToPage="1"/>
  </sheetPr>
  <dimension ref="A6:Q40"/>
  <sheetViews>
    <sheetView showGridLines="0" tabSelected="1" topLeftCell="A13" zoomScaleNormal="100" workbookViewId="0">
      <selection activeCell="Q23" sqref="Q23"/>
    </sheetView>
  </sheetViews>
  <sheetFormatPr defaultRowHeight="15" x14ac:dyDescent="0.25"/>
  <cols>
    <col min="1" max="1" width="1.85546875" customWidth="1"/>
    <col min="2" max="2" width="38.85546875" customWidth="1"/>
    <col min="3" max="3" width="12" customWidth="1"/>
    <col min="4" max="4" width="9" customWidth="1"/>
    <col min="5" max="5" width="13.140625" customWidth="1"/>
    <col min="6" max="6" width="8" bestFit="1" customWidth="1"/>
    <col min="7" max="7" width="15" customWidth="1"/>
    <col min="8" max="8" width="10.85546875" customWidth="1"/>
    <col min="9" max="9" width="8.42578125" customWidth="1"/>
    <col min="10" max="10" width="14.42578125" customWidth="1"/>
    <col min="11" max="13" width="10.7109375" customWidth="1"/>
    <col min="14" max="14" width="10.140625" customWidth="1"/>
    <col min="15" max="15" width="13.28515625" customWidth="1"/>
  </cols>
  <sheetData>
    <row r="6" spans="1:17" x14ac:dyDescent="0.25">
      <c r="B6" t="s">
        <v>35</v>
      </c>
    </row>
    <row r="8" spans="1:17" ht="51.75" customHeight="1" x14ac:dyDescent="0.25">
      <c r="B8" s="46" t="s">
        <v>34</v>
      </c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</row>
    <row r="9" spans="1:17" ht="8.25" customHeight="1" x14ac:dyDescent="0.25"/>
    <row r="10" spans="1:17" ht="43.5" customHeight="1" x14ac:dyDescent="0.25">
      <c r="B10" s="48" t="s">
        <v>18</v>
      </c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</row>
    <row r="11" spans="1:17" ht="8.25" customHeight="1" x14ac:dyDescent="0.25">
      <c r="B11" s="50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</row>
    <row r="12" spans="1:17" ht="8.25" customHeight="1" thickBot="1" x14ac:dyDescent="0.3"/>
    <row r="13" spans="1:17" ht="45.75" customHeight="1" thickBot="1" x14ac:dyDescent="0.3">
      <c r="A13" s="1"/>
      <c r="B13" s="31"/>
      <c r="C13" s="52" t="s">
        <v>0</v>
      </c>
      <c r="D13" s="53"/>
      <c r="E13" s="53"/>
      <c r="F13" s="53"/>
      <c r="G13" s="53"/>
      <c r="H13" s="53"/>
      <c r="I13" s="53"/>
      <c r="J13" s="54"/>
      <c r="K13" s="55" t="s">
        <v>20</v>
      </c>
      <c r="L13" s="56"/>
      <c r="M13" s="56"/>
      <c r="N13" s="56"/>
      <c r="O13" s="57"/>
    </row>
    <row r="14" spans="1:17" ht="60.75" customHeight="1" x14ac:dyDescent="0.25">
      <c r="A14" s="1"/>
      <c r="B14" s="31" t="s">
        <v>19</v>
      </c>
      <c r="C14" s="28" t="s">
        <v>1</v>
      </c>
      <c r="D14" s="16" t="s">
        <v>2</v>
      </c>
      <c r="E14" s="16" t="s">
        <v>3</v>
      </c>
      <c r="F14" s="16" t="s">
        <v>4</v>
      </c>
      <c r="G14" s="16" t="s">
        <v>23</v>
      </c>
      <c r="H14" s="17" t="s">
        <v>24</v>
      </c>
      <c r="I14" s="17" t="s">
        <v>5</v>
      </c>
      <c r="J14" s="22" t="s">
        <v>6</v>
      </c>
      <c r="K14" s="32" t="s">
        <v>36</v>
      </c>
      <c r="L14" s="32" t="s">
        <v>37</v>
      </c>
      <c r="M14" s="74" t="s">
        <v>38</v>
      </c>
      <c r="N14" s="18" t="s">
        <v>4</v>
      </c>
      <c r="O14" s="22" t="s">
        <v>7</v>
      </c>
    </row>
    <row r="15" spans="1:17" x14ac:dyDescent="0.25">
      <c r="A15" s="1"/>
      <c r="B15" s="25"/>
      <c r="C15" s="29" t="s">
        <v>8</v>
      </c>
      <c r="D15" s="2" t="s">
        <v>8</v>
      </c>
      <c r="E15" s="2" t="s">
        <v>8</v>
      </c>
      <c r="F15" s="2" t="s">
        <v>8</v>
      </c>
      <c r="G15" s="2" t="s">
        <v>8</v>
      </c>
      <c r="H15" s="2" t="s">
        <v>8</v>
      </c>
      <c r="I15" s="2" t="s">
        <v>8</v>
      </c>
      <c r="J15" s="23" t="s">
        <v>8</v>
      </c>
      <c r="K15" s="29" t="s">
        <v>8</v>
      </c>
      <c r="L15" s="75"/>
      <c r="M15" s="75"/>
      <c r="N15" s="2" t="s">
        <v>8</v>
      </c>
      <c r="O15" s="23" t="s">
        <v>8</v>
      </c>
    </row>
    <row r="16" spans="1:17" x14ac:dyDescent="0.25">
      <c r="A16" s="3"/>
      <c r="B16" s="26" t="s">
        <v>12</v>
      </c>
      <c r="C16" s="30"/>
      <c r="D16" s="4"/>
      <c r="E16" s="4"/>
      <c r="F16" s="4"/>
      <c r="G16" s="4"/>
      <c r="H16" s="4"/>
      <c r="I16" s="5"/>
      <c r="J16" s="24"/>
      <c r="K16" s="33"/>
      <c r="L16" s="76"/>
      <c r="M16" s="76"/>
      <c r="N16" s="5"/>
      <c r="O16" s="24"/>
      <c r="Q16" s="6"/>
    </row>
    <row r="17" spans="1:17" x14ac:dyDescent="0.25">
      <c r="A17" s="3"/>
      <c r="B17" s="27" t="s">
        <v>10</v>
      </c>
      <c r="C17" s="30">
        <v>1.29</v>
      </c>
      <c r="D17" s="4">
        <v>0.5</v>
      </c>
      <c r="E17" s="4">
        <v>0.52</v>
      </c>
      <c r="F17" s="5">
        <f>ROUND((SUM(C17:E17)*0.13),2)</f>
        <v>0.3</v>
      </c>
      <c r="G17" s="4">
        <v>0.3</v>
      </c>
      <c r="H17" s="19">
        <f>ROUND(0.13*0.2,3)</f>
        <v>2.5999999999999999E-2</v>
      </c>
      <c r="I17" s="5">
        <v>0.24</v>
      </c>
      <c r="J17" s="24">
        <f>ROUND((SUM(C17:I17)),2)</f>
        <v>3.18</v>
      </c>
      <c r="K17" s="78">
        <v>3.38</v>
      </c>
      <c r="L17" s="5">
        <v>1.85</v>
      </c>
      <c r="M17" s="76">
        <v>1.3</v>
      </c>
      <c r="N17" s="5">
        <f>+ROUND(K17*0.13,2)+ROUND(L17*0.13,2)+ROUND(M17*0.13,2)</f>
        <v>0.85</v>
      </c>
      <c r="O17" s="24">
        <f>ROUND((K17+L17+M17+N17),2)</f>
        <v>7.38</v>
      </c>
      <c r="Q17" s="6"/>
    </row>
    <row r="18" spans="1:17" x14ac:dyDescent="0.25">
      <c r="A18" s="3"/>
      <c r="B18" s="27" t="s">
        <v>11</v>
      </c>
      <c r="C18" s="30">
        <v>1.29</v>
      </c>
      <c r="D18" s="4">
        <v>0.5</v>
      </c>
      <c r="E18" s="4"/>
      <c r="F18" s="5">
        <f>ROUND((SUM(C18:E18)*0.13),2)</f>
        <v>0.23</v>
      </c>
      <c r="G18" s="4">
        <v>0.3</v>
      </c>
      <c r="H18" s="19">
        <v>0.13</v>
      </c>
      <c r="I18" s="5">
        <v>0.24</v>
      </c>
      <c r="J18" s="24">
        <f>ROUND((SUM(C18:I18)),2)</f>
        <v>2.69</v>
      </c>
      <c r="K18" s="78">
        <v>3.38</v>
      </c>
      <c r="L18" s="5">
        <v>1.85</v>
      </c>
      <c r="M18" s="76"/>
      <c r="N18" s="5">
        <f t="shared" ref="N18:N27" si="0">+ROUND(K18*0.13,2)+ROUND(L18*0.13,2)+ROUND(M18*0.13,2)</f>
        <v>0.67999999999999994</v>
      </c>
      <c r="O18" s="24">
        <f t="shared" ref="O18:O27" si="1">ROUND((K18+L18+M18+N18),2)</f>
        <v>5.91</v>
      </c>
      <c r="Q18" s="6"/>
    </row>
    <row r="19" spans="1:17" x14ac:dyDescent="0.25">
      <c r="A19" s="3"/>
      <c r="B19" s="26" t="s">
        <v>9</v>
      </c>
      <c r="C19" s="30">
        <v>1.29</v>
      </c>
      <c r="D19" s="4"/>
      <c r="E19" s="4"/>
      <c r="F19" s="5">
        <f>ROUND((SUM(C19:E19)*0.13),2)</f>
        <v>0.17</v>
      </c>
      <c r="G19" s="4">
        <v>0.3</v>
      </c>
      <c r="H19" s="19">
        <v>0.13</v>
      </c>
      <c r="I19" s="5">
        <v>0.24</v>
      </c>
      <c r="J19" s="24">
        <f>ROUND((SUM(C19:I19)),2)</f>
        <v>2.13</v>
      </c>
      <c r="K19" s="78">
        <v>3.38</v>
      </c>
      <c r="L19" s="5"/>
      <c r="M19" s="76"/>
      <c r="N19" s="5">
        <f t="shared" si="0"/>
        <v>0.44</v>
      </c>
      <c r="O19" s="24">
        <f t="shared" si="1"/>
        <v>3.82</v>
      </c>
      <c r="Q19" s="6"/>
    </row>
    <row r="20" spans="1:17" x14ac:dyDescent="0.25">
      <c r="A20" s="3"/>
      <c r="B20" s="26" t="s">
        <v>22</v>
      </c>
      <c r="C20" s="30"/>
      <c r="D20" s="4"/>
      <c r="E20" s="4"/>
      <c r="F20" s="4"/>
      <c r="G20" s="4"/>
      <c r="H20" s="20"/>
      <c r="I20" s="5"/>
      <c r="J20" s="24"/>
      <c r="K20" s="33"/>
      <c r="L20" s="76"/>
      <c r="M20" s="76"/>
      <c r="N20" s="5"/>
      <c r="O20" s="24"/>
      <c r="Q20" s="6"/>
    </row>
    <row r="21" spans="1:17" x14ac:dyDescent="0.25">
      <c r="A21" s="3"/>
      <c r="B21" s="27" t="s">
        <v>13</v>
      </c>
      <c r="C21" s="30">
        <v>0.78</v>
      </c>
      <c r="D21" s="4">
        <v>0.3</v>
      </c>
      <c r="E21" s="4">
        <v>0.31</v>
      </c>
      <c r="F21" s="5">
        <f>ROUND((SUM(C21:E21)*0.13),2)</f>
        <v>0.18</v>
      </c>
      <c r="G21" s="4">
        <v>0.3</v>
      </c>
      <c r="H21" s="19">
        <f>ROUND(0.13*0.2,3)</f>
        <v>2.5999999999999999E-2</v>
      </c>
      <c r="I21" s="5">
        <v>0.24</v>
      </c>
      <c r="J21" s="24">
        <f>ROUND((SUM(C21:I21)),2)</f>
        <v>2.14</v>
      </c>
      <c r="K21" s="33">
        <v>2.0299999999999998</v>
      </c>
      <c r="L21" s="76">
        <v>1.1100000000000001</v>
      </c>
      <c r="M21" s="76">
        <v>0.78</v>
      </c>
      <c r="N21" s="5">
        <f t="shared" si="0"/>
        <v>0.5</v>
      </c>
      <c r="O21" s="24">
        <f t="shared" si="1"/>
        <v>4.42</v>
      </c>
      <c r="Q21" s="6"/>
    </row>
    <row r="22" spans="1:17" x14ac:dyDescent="0.25">
      <c r="A22" s="3"/>
      <c r="B22" s="27" t="s">
        <v>14</v>
      </c>
      <c r="C22" s="30">
        <v>0.78</v>
      </c>
      <c r="D22" s="4">
        <v>0.3</v>
      </c>
      <c r="E22" s="4"/>
      <c r="F22" s="5">
        <f>ROUND((SUM(C22:E22)*0.13),2)</f>
        <v>0.14000000000000001</v>
      </c>
      <c r="G22" s="4">
        <v>0.3</v>
      </c>
      <c r="H22" s="19">
        <v>0.13</v>
      </c>
      <c r="I22" s="5">
        <v>0.24</v>
      </c>
      <c r="J22" s="24">
        <f>ROUND((SUM(C22:I22)),2)</f>
        <v>1.89</v>
      </c>
      <c r="K22" s="33">
        <v>2.0299999999999998</v>
      </c>
      <c r="L22" s="76">
        <v>1.1100000000000001</v>
      </c>
      <c r="M22" s="76"/>
      <c r="N22" s="5">
        <f t="shared" si="0"/>
        <v>0.4</v>
      </c>
      <c r="O22" s="24">
        <f t="shared" si="1"/>
        <v>3.54</v>
      </c>
      <c r="Q22" s="6"/>
    </row>
    <row r="23" spans="1:17" x14ac:dyDescent="0.25">
      <c r="A23" s="3"/>
      <c r="B23" s="27" t="s">
        <v>15</v>
      </c>
      <c r="C23" s="30">
        <v>0.78</v>
      </c>
      <c r="D23" s="4"/>
      <c r="E23" s="4"/>
      <c r="F23" s="5">
        <f>ROUND((SUM(C23:E23)*0.13),2)</f>
        <v>0.1</v>
      </c>
      <c r="G23" s="4">
        <v>0.3</v>
      </c>
      <c r="H23" s="19">
        <v>0.13</v>
      </c>
      <c r="I23" s="5">
        <v>0.24</v>
      </c>
      <c r="J23" s="24">
        <f>ROUND((SUM(C23:I23)),2)</f>
        <v>1.55</v>
      </c>
      <c r="K23" s="33">
        <v>2.0299999999999998</v>
      </c>
      <c r="L23" s="76"/>
      <c r="M23" s="76"/>
      <c r="N23" s="5">
        <f t="shared" si="0"/>
        <v>0.26</v>
      </c>
      <c r="O23" s="24">
        <f t="shared" si="1"/>
        <v>2.29</v>
      </c>
      <c r="Q23" s="6"/>
    </row>
    <row r="24" spans="1:17" x14ac:dyDescent="0.25">
      <c r="A24" s="3"/>
      <c r="B24" s="26" t="s">
        <v>16</v>
      </c>
      <c r="C24" s="30"/>
      <c r="D24" s="4"/>
      <c r="E24" s="4"/>
      <c r="F24" s="4"/>
      <c r="G24" s="4"/>
      <c r="H24" s="20"/>
      <c r="I24" s="5"/>
      <c r="J24" s="24"/>
      <c r="K24" s="33"/>
      <c r="L24" s="76"/>
      <c r="M24" s="76"/>
      <c r="N24" s="5"/>
      <c r="O24" s="24"/>
      <c r="Q24" s="6"/>
    </row>
    <row r="25" spans="1:17" x14ac:dyDescent="0.25">
      <c r="A25" s="3"/>
      <c r="B25" s="27" t="s">
        <v>17</v>
      </c>
      <c r="C25" s="30">
        <v>1.67</v>
      </c>
      <c r="D25" s="4">
        <v>0.5</v>
      </c>
      <c r="E25" s="4">
        <v>0.52</v>
      </c>
      <c r="F25" s="5">
        <f>ROUND((SUM(C25:E25)*0.13),2)</f>
        <v>0.35</v>
      </c>
      <c r="G25" s="4">
        <v>0.3</v>
      </c>
      <c r="H25" s="19">
        <f>ROUND(0.13*0.2,3)</f>
        <v>2.5999999999999999E-2</v>
      </c>
      <c r="I25" s="5">
        <v>0.24</v>
      </c>
      <c r="J25" s="24">
        <f>ROUND((SUM(C25:I25)),2)</f>
        <v>3.61</v>
      </c>
      <c r="K25" s="33">
        <v>3.38</v>
      </c>
      <c r="L25" s="5">
        <v>1.85</v>
      </c>
      <c r="M25" s="76">
        <v>1.3</v>
      </c>
      <c r="N25" s="5">
        <f t="shared" si="0"/>
        <v>0.85</v>
      </c>
      <c r="O25" s="24">
        <f t="shared" si="1"/>
        <v>7.38</v>
      </c>
      <c r="Q25" s="6"/>
    </row>
    <row r="26" spans="1:17" x14ac:dyDescent="0.25">
      <c r="A26" s="3"/>
      <c r="B26" s="27" t="s">
        <v>11</v>
      </c>
      <c r="C26" s="30">
        <v>1.67</v>
      </c>
      <c r="D26" s="4">
        <v>0.5</v>
      </c>
      <c r="E26" s="4"/>
      <c r="F26" s="5">
        <f>ROUND((SUM(C26:E26)*0.13),2)</f>
        <v>0.28000000000000003</v>
      </c>
      <c r="G26" s="4">
        <v>0.3</v>
      </c>
      <c r="H26" s="19">
        <v>0.13</v>
      </c>
      <c r="I26" s="5">
        <v>0.24</v>
      </c>
      <c r="J26" s="24">
        <f>ROUND((SUM(C26:I26)),2)</f>
        <v>3.12</v>
      </c>
      <c r="K26" s="33">
        <v>3.38</v>
      </c>
      <c r="L26" s="5">
        <v>1.85</v>
      </c>
      <c r="M26" s="76"/>
      <c r="N26" s="5">
        <f t="shared" si="0"/>
        <v>0.67999999999999994</v>
      </c>
      <c r="O26" s="24">
        <f t="shared" si="1"/>
        <v>5.91</v>
      </c>
      <c r="Q26" s="6"/>
    </row>
    <row r="27" spans="1:17" ht="15.75" thickBot="1" x14ac:dyDescent="0.3">
      <c r="A27" s="3"/>
      <c r="B27" s="21" t="s">
        <v>9</v>
      </c>
      <c r="C27" s="34">
        <v>1.67</v>
      </c>
      <c r="D27" s="35"/>
      <c r="E27" s="35"/>
      <c r="F27" s="36">
        <f>ROUND((SUM(C27:E27)*0.13),2)</f>
        <v>0.22</v>
      </c>
      <c r="G27" s="35">
        <v>0.3</v>
      </c>
      <c r="H27" s="37">
        <v>0.13</v>
      </c>
      <c r="I27" s="36">
        <v>0.24</v>
      </c>
      <c r="J27" s="38">
        <f>ROUND((SUM(C27:I27)),2)</f>
        <v>2.56</v>
      </c>
      <c r="K27" s="33">
        <v>3.38</v>
      </c>
      <c r="L27" s="77"/>
      <c r="M27" s="77"/>
      <c r="N27" s="5">
        <f t="shared" si="0"/>
        <v>0.44</v>
      </c>
      <c r="O27" s="24">
        <f t="shared" si="1"/>
        <v>3.82</v>
      </c>
      <c r="Q27" s="6"/>
    </row>
    <row r="28" spans="1:17" s="39" customFormat="1" x14ac:dyDescent="0.25">
      <c r="A28" s="41"/>
      <c r="B28" s="60" t="s">
        <v>25</v>
      </c>
      <c r="C28" s="61"/>
      <c r="D28" s="61"/>
      <c r="E28" s="61"/>
      <c r="F28" s="61"/>
      <c r="G28" s="61"/>
      <c r="H28" s="61"/>
      <c r="I28" s="42"/>
      <c r="J28" s="42"/>
      <c r="K28" s="42"/>
      <c r="L28" s="42"/>
      <c r="M28" s="42"/>
      <c r="N28" s="42"/>
      <c r="O28" s="43"/>
      <c r="Q28" s="40"/>
    </row>
    <row r="29" spans="1:17" x14ac:dyDescent="0.25">
      <c r="A29" s="3"/>
      <c r="B29" s="62" t="s">
        <v>30</v>
      </c>
      <c r="C29" s="63"/>
      <c r="D29" s="63"/>
      <c r="E29" s="63"/>
      <c r="F29" s="63"/>
      <c r="G29" s="63"/>
      <c r="H29" s="64"/>
      <c r="I29" s="68">
        <v>81</v>
      </c>
      <c r="J29" s="69"/>
      <c r="K29" s="69"/>
      <c r="L29" s="69"/>
      <c r="M29" s="69"/>
      <c r="N29" s="69"/>
      <c r="O29" s="70"/>
      <c r="Q29" s="6"/>
    </row>
    <row r="30" spans="1:17" x14ac:dyDescent="0.25">
      <c r="A30" s="3"/>
      <c r="B30" s="62" t="s">
        <v>4</v>
      </c>
      <c r="C30" s="63"/>
      <c r="D30" s="63"/>
      <c r="E30" s="63"/>
      <c r="F30" s="63"/>
      <c r="G30" s="63"/>
      <c r="H30" s="64"/>
      <c r="I30" s="68">
        <f>ROUND(I29*0.13,2)</f>
        <v>10.53</v>
      </c>
      <c r="J30" s="69"/>
      <c r="K30" s="69"/>
      <c r="L30" s="69"/>
      <c r="M30" s="69"/>
      <c r="N30" s="69"/>
      <c r="O30" s="70"/>
      <c r="Q30" s="6"/>
    </row>
    <row r="31" spans="1:17" ht="15.75" thickBot="1" x14ac:dyDescent="0.3">
      <c r="A31" s="3"/>
      <c r="B31" s="65" t="s">
        <v>31</v>
      </c>
      <c r="C31" s="66"/>
      <c r="D31" s="66"/>
      <c r="E31" s="66"/>
      <c r="F31" s="66"/>
      <c r="G31" s="66"/>
      <c r="H31" s="67"/>
      <c r="I31" s="71">
        <f>+I29+I30</f>
        <v>91.53</v>
      </c>
      <c r="J31" s="72"/>
      <c r="K31" s="72"/>
      <c r="L31" s="72"/>
      <c r="M31" s="72"/>
      <c r="N31" s="72"/>
      <c r="O31" s="73"/>
      <c r="Q31" s="6"/>
    </row>
    <row r="32" spans="1:17" ht="20.25" customHeight="1" x14ac:dyDescent="0.25">
      <c r="B32" s="7" t="s">
        <v>21</v>
      </c>
    </row>
    <row r="33" spans="2:15" x14ac:dyDescent="0.25">
      <c r="B33" s="59" t="s">
        <v>26</v>
      </c>
      <c r="C33" s="59"/>
      <c r="D33" s="59"/>
      <c r="E33" s="59"/>
      <c r="F33" s="59"/>
      <c r="G33" s="59"/>
      <c r="H33" s="59"/>
      <c r="I33" s="59"/>
      <c r="J33" s="59"/>
      <c r="K33" s="59"/>
      <c r="L33" s="59"/>
      <c r="M33" s="59"/>
      <c r="N33" s="59"/>
      <c r="O33" s="59"/>
    </row>
    <row r="34" spans="2:15" ht="29.25" customHeight="1" x14ac:dyDescent="0.25">
      <c r="B34" s="58" t="s">
        <v>28</v>
      </c>
      <c r="C34" s="58"/>
      <c r="D34" s="58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</row>
    <row r="35" spans="2:15" ht="31.5" customHeight="1" x14ac:dyDescent="0.25">
      <c r="B35" s="58" t="s">
        <v>27</v>
      </c>
      <c r="C35" s="58"/>
      <c r="D35" s="58"/>
      <c r="E35" s="58"/>
      <c r="F35" s="58"/>
      <c r="G35" s="58"/>
      <c r="H35" s="58"/>
      <c r="I35" s="58"/>
      <c r="J35" s="58"/>
      <c r="K35" s="58"/>
      <c r="L35" s="58"/>
      <c r="M35" s="58"/>
      <c r="N35" s="58"/>
      <c r="O35" s="58"/>
    </row>
    <row r="36" spans="2:15" ht="15.75" x14ac:dyDescent="0.25">
      <c r="B36" s="8" t="s">
        <v>29</v>
      </c>
    </row>
    <row r="37" spans="2:15" ht="17.25" customHeight="1" x14ac:dyDescent="0.25">
      <c r="B37" s="8"/>
      <c r="C37" s="9"/>
      <c r="F37" s="10"/>
      <c r="G37" s="11"/>
      <c r="H37" s="12"/>
    </row>
    <row r="38" spans="2:15" ht="28.5" customHeight="1" x14ac:dyDescent="0.25">
      <c r="B38" s="8"/>
      <c r="C38" s="9"/>
      <c r="F38" s="10"/>
      <c r="G38" s="9"/>
      <c r="H38" s="9"/>
      <c r="K38" s="45" t="s">
        <v>32</v>
      </c>
      <c r="L38" s="45"/>
      <c r="M38" s="45"/>
      <c r="N38" s="45"/>
      <c r="O38" s="45"/>
    </row>
    <row r="39" spans="2:15" ht="15.75" x14ac:dyDescent="0.25">
      <c r="C39" s="9"/>
      <c r="F39" s="10"/>
      <c r="G39" s="14"/>
      <c r="H39" s="15"/>
      <c r="K39" s="13"/>
      <c r="L39" s="13"/>
      <c r="M39" s="13"/>
      <c r="N39" s="13"/>
      <c r="O39" s="13"/>
    </row>
    <row r="40" spans="2:15" ht="15.75" x14ac:dyDescent="0.25">
      <c r="K40" s="44" t="s">
        <v>33</v>
      </c>
      <c r="L40" s="44"/>
      <c r="M40" s="44"/>
      <c r="N40" s="44"/>
      <c r="O40" s="44"/>
    </row>
  </sheetData>
  <mergeCells count="17">
    <mergeCell ref="I31:O31"/>
    <mergeCell ref="K40:O40"/>
    <mergeCell ref="K38:O38"/>
    <mergeCell ref="B8:O8"/>
    <mergeCell ref="B10:O10"/>
    <mergeCell ref="B11:O11"/>
    <mergeCell ref="C13:J13"/>
    <mergeCell ref="K13:O13"/>
    <mergeCell ref="B35:O35"/>
    <mergeCell ref="B33:O33"/>
    <mergeCell ref="B34:O34"/>
    <mergeCell ref="B28:H28"/>
    <mergeCell ref="B29:H29"/>
    <mergeCell ref="B30:H30"/>
    <mergeCell ref="B31:H31"/>
    <mergeCell ref="I29:O29"/>
    <mergeCell ref="I30:O30"/>
  </mergeCells>
  <printOptions horizontalCentered="1" verticalCentered="1"/>
  <pageMargins left="0.4" right="0.35" top="0.47244094488188981" bottom="0.46" header="0.31496062992125984" footer="0.31496062992125984"/>
  <pageSetup paperSize="9" scale="7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cjenik 01.02.2026.</vt:lpstr>
      <vt:lpstr>'cjenik 01.02.2026.'!Podrucje_ispisa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Divjakinja</dc:creator>
  <cp:lastModifiedBy>Josip Matkovic</cp:lastModifiedBy>
  <cp:lastPrinted>2026-02-11T11:21:28Z</cp:lastPrinted>
  <dcterms:created xsi:type="dcterms:W3CDTF">2026-02-05T09:32:03Z</dcterms:created>
  <dcterms:modified xsi:type="dcterms:W3CDTF">2026-02-11T13:04:02Z</dcterms:modified>
</cp:coreProperties>
</file>